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7575" windowHeight="76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57" i="1"/>
  <c r="K23"/>
  <c r="K25"/>
  <c r="K24"/>
  <c r="K22"/>
  <c r="K21"/>
  <c r="F26"/>
  <c r="F19"/>
  <c r="F18"/>
  <c r="F17"/>
  <c r="F16"/>
  <c r="F15"/>
  <c r="F14"/>
  <c r="F13"/>
  <c r="F12"/>
  <c r="F11"/>
  <c r="F10"/>
  <c r="F9"/>
  <c r="F8"/>
  <c r="F20" s="1"/>
  <c r="Q49"/>
  <c r="J12"/>
  <c r="J11"/>
  <c r="J10"/>
  <c r="J9"/>
  <c r="J8"/>
  <c r="J19"/>
  <c r="J18"/>
  <c r="J17"/>
  <c r="J16"/>
  <c r="J15"/>
  <c r="J14"/>
  <c r="J13"/>
  <c r="R20"/>
  <c r="Q20"/>
  <c r="P20"/>
  <c r="O20"/>
  <c r="N20"/>
  <c r="M20"/>
  <c r="L20"/>
  <c r="L26" s="1"/>
  <c r="G20"/>
  <c r="C20"/>
  <c r="B20"/>
  <c r="Q48"/>
  <c r="E8"/>
  <c r="Q34" l="1"/>
  <c r="Q47"/>
  <c r="Q46"/>
  <c r="Q45"/>
  <c r="E9"/>
  <c r="J20"/>
  <c r="I19" l="1"/>
  <c r="I18"/>
  <c r="I17"/>
  <c r="I16"/>
  <c r="I15"/>
  <c r="I14"/>
  <c r="I13"/>
  <c r="I12"/>
  <c r="I11"/>
  <c r="I10"/>
  <c r="I9"/>
  <c r="I8"/>
  <c r="I20" s="1"/>
  <c r="E19"/>
  <c r="K19" s="1"/>
  <c r="E18"/>
  <c r="K18" s="1"/>
  <c r="E17"/>
  <c r="E16"/>
  <c r="K16" s="1"/>
  <c r="E15"/>
  <c r="K15" s="1"/>
  <c r="E14"/>
  <c r="K14" s="1"/>
  <c r="E13"/>
  <c r="K13" s="1"/>
  <c r="E11"/>
  <c r="E10"/>
  <c r="E12"/>
  <c r="K12" s="1"/>
  <c r="E20" l="1"/>
  <c r="E26" s="1"/>
  <c r="K9"/>
  <c r="K17"/>
  <c r="K10"/>
  <c r="K8"/>
  <c r="K11"/>
  <c r="K20" l="1"/>
  <c r="K26" s="1"/>
  <c r="Q27" s="1"/>
  <c r="Q35"/>
  <c r="Q54"/>
  <c r="Q31" l="1"/>
  <c r="Q43" l="1"/>
  <c r="Q55" s="1"/>
  <c r="Q58" l="1"/>
  <c r="Q60" s="1"/>
  <c r="Q62" s="1"/>
  <c r="Q63" s="1"/>
  <c r="Q65" s="1"/>
</calcChain>
</file>

<file path=xl/sharedStrings.xml><?xml version="1.0" encoding="utf-8"?>
<sst xmlns="http://schemas.openxmlformats.org/spreadsheetml/2006/main" count="86" uniqueCount="81">
  <si>
    <t>Month</t>
  </si>
  <si>
    <t>Basic</t>
  </si>
  <si>
    <t>GP</t>
  </si>
  <si>
    <t>DA</t>
  </si>
  <si>
    <t>PP</t>
  </si>
  <si>
    <t>HRA</t>
  </si>
  <si>
    <t>TA</t>
  </si>
  <si>
    <t>Total</t>
  </si>
  <si>
    <t>Mar-14</t>
  </si>
  <si>
    <t>Jan-15</t>
  </si>
  <si>
    <t>Jul-14</t>
  </si>
  <si>
    <t>Aug-14</t>
  </si>
  <si>
    <t>Sep-14</t>
  </si>
  <si>
    <t>Oct-14</t>
  </si>
  <si>
    <t>Nov-14</t>
  </si>
  <si>
    <t>Dec-14</t>
  </si>
  <si>
    <t>Feb-15</t>
  </si>
  <si>
    <t>Apr-14</t>
  </si>
  <si>
    <t>May-14</t>
  </si>
  <si>
    <t>Jun-14</t>
  </si>
  <si>
    <t>% of DA</t>
  </si>
  <si>
    <t>% of HRA</t>
  </si>
  <si>
    <t>DA Arrear (If any)</t>
  </si>
  <si>
    <t>Pay Arrear</t>
  </si>
  <si>
    <t>GPF</t>
  </si>
  <si>
    <t>LIC</t>
  </si>
  <si>
    <t>PLI</t>
  </si>
  <si>
    <t>Approximate Deductions</t>
  </si>
  <si>
    <t>Approximate Earnings</t>
  </si>
  <si>
    <t>Anticipatory Income and savings</t>
  </si>
  <si>
    <t>Total Salary Income</t>
  </si>
  <si>
    <t>Professional tax</t>
  </si>
  <si>
    <t>Gross Total Income</t>
  </si>
  <si>
    <t>Anticipated Taxable Income</t>
  </si>
  <si>
    <t>Tax on Anticipatory Income</t>
  </si>
  <si>
    <t>Tax after Rebate</t>
  </si>
  <si>
    <t>Educational Cess</t>
  </si>
  <si>
    <t>Total Tax for 2014-15</t>
  </si>
  <si>
    <t>80D-Medical Insurance Premium (Mediclaim etc.)</t>
  </si>
  <si>
    <t>80DD-Expernditure on medical Treatment of mentally or physically handicapped dependents</t>
  </si>
  <si>
    <t>80DDB-Expenditure incurred on medical treatment of the employee for specified deceases</t>
  </si>
  <si>
    <t>80E-Interest for Educational loan taken</t>
  </si>
  <si>
    <t xml:space="preserve">Any other deduction other than 80 C - specify here </t>
  </si>
  <si>
    <t>CHAPTER VI A- 80 C DEDUCTIONS</t>
  </si>
  <si>
    <t>Any other 80 C deduction- specify here</t>
  </si>
  <si>
    <t>Total 80C deductions limited to Rs. 1,50,000.</t>
  </si>
  <si>
    <t>Bonus/Honorarium</t>
  </si>
  <si>
    <t>CEA/EL Encash.</t>
  </si>
  <si>
    <t>HBA</t>
  </si>
  <si>
    <t>HBA INT</t>
  </si>
  <si>
    <t>OTHER INCOME</t>
  </si>
  <si>
    <t>Income from other sources - (Rent/Interest on savings etc.)</t>
  </si>
  <si>
    <t>HBA Interest (Max Rs. 2,00,000)</t>
  </si>
  <si>
    <t>HRA Exemption</t>
  </si>
  <si>
    <t>Rajiv Gandhi Equity savings scheme(50%)</t>
  </si>
  <si>
    <t>GSLIS</t>
  </si>
  <si>
    <t>NSC / ICICI</t>
  </si>
  <si>
    <t>Jeevan Suraksha Policy</t>
  </si>
  <si>
    <t>Tution fees for full time education of any 2 children</t>
  </si>
  <si>
    <t>Total Income</t>
  </si>
  <si>
    <t>NPS(Employee contrbn)</t>
  </si>
  <si>
    <t>Tax Recoverd</t>
  </si>
  <si>
    <t>Balance to be Recovered</t>
  </si>
  <si>
    <t xml:space="preserve">Educational Cess -% of IT (Current rate 3%)  </t>
  </si>
  <si>
    <t>Transport allowance (max 9600)</t>
  </si>
  <si>
    <t>PPF</t>
  </si>
  <si>
    <t>LIC/PPF / PLI</t>
  </si>
  <si>
    <t>Tax Calculator</t>
  </si>
  <si>
    <t>Financial Year</t>
  </si>
  <si>
    <t>Assessment Year</t>
  </si>
  <si>
    <t>2014-15</t>
  </si>
  <si>
    <t>2015-16</t>
  </si>
  <si>
    <t xml:space="preserve">Name of the Employee: </t>
  </si>
  <si>
    <t>NPS(Gov. contrbn)</t>
  </si>
  <si>
    <r>
      <t>Those completed</t>
    </r>
    <r>
      <rPr>
        <b/>
        <sz val="12"/>
        <color rgb="FFC00000"/>
        <rFont val="Agency FB"/>
        <family val="2"/>
      </rPr>
      <t xml:space="preserve"> 60</t>
    </r>
    <r>
      <rPr>
        <b/>
        <sz val="12"/>
        <color rgb="FF00A249"/>
        <rFont val="Agency FB"/>
        <family val="2"/>
      </rPr>
      <t xml:space="preserve"> years of Age by financial year end please enter '</t>
    </r>
    <r>
      <rPr>
        <b/>
        <sz val="12"/>
        <color rgb="FFC00000"/>
        <rFont val="Agency FB"/>
        <family val="2"/>
      </rPr>
      <t>Y</t>
    </r>
    <r>
      <rPr>
        <b/>
        <sz val="12"/>
        <color rgb="FF00A249"/>
        <rFont val="Agency FB"/>
        <family val="2"/>
      </rPr>
      <t>' :</t>
    </r>
  </si>
  <si>
    <r>
      <t>Those coverd by New Pension Scheme please enter '</t>
    </r>
    <r>
      <rPr>
        <b/>
        <sz val="12"/>
        <color rgb="FFC00000"/>
        <rFont val="Agency FB"/>
        <family val="2"/>
      </rPr>
      <t>Y</t>
    </r>
    <r>
      <rPr>
        <b/>
        <sz val="12"/>
        <color rgb="FF00A249"/>
        <rFont val="Agency FB"/>
        <family val="2"/>
      </rPr>
      <t>' :</t>
    </r>
  </si>
  <si>
    <t>HBA principle(Max Rs. 20,000)</t>
  </si>
  <si>
    <r>
      <t>Rebate under Section 87A(</t>
    </r>
    <r>
      <rPr>
        <sz val="10"/>
        <color theme="1"/>
        <rFont val="Calibri"/>
        <family val="2"/>
        <scheme val="minor"/>
      </rPr>
      <t>For taxable income between 2,50,000 to 5,00,000 deduct Rs. 2,000</t>
    </r>
    <r>
      <rPr>
        <sz val="11"/>
        <color theme="1"/>
        <rFont val="Calibri"/>
        <family val="2"/>
        <scheme val="minor"/>
      </rPr>
      <t>)</t>
    </r>
  </si>
  <si>
    <t>Designation</t>
  </si>
  <si>
    <t>NPS</t>
  </si>
  <si>
    <t>NPS Arrear(If any)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</si>
</sst>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A249"/>
      <name val="Agency FB"/>
      <family val="2"/>
    </font>
    <font>
      <sz val="12"/>
      <color theme="1"/>
      <name val="Calibri"/>
      <family val="2"/>
      <scheme val="minor"/>
    </font>
    <font>
      <b/>
      <sz val="12"/>
      <color rgb="FFC00000"/>
      <name val="Agency FB"/>
      <family val="2"/>
    </font>
    <font>
      <b/>
      <sz val="12"/>
      <color theme="1"/>
      <name val="Agency FB"/>
      <family val="2"/>
    </font>
    <font>
      <b/>
      <sz val="18"/>
      <color rgb="FF00A249"/>
      <name val="Agency FB"/>
      <family val="2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DBBA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Protection="1"/>
    <xf numFmtId="0" fontId="0" fillId="6" borderId="1" xfId="0" applyFont="1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5" fillId="6" borderId="1" xfId="0" applyFont="1" applyFill="1" applyBorder="1" applyProtection="1">
      <protection locked="0"/>
    </xf>
    <xf numFmtId="0" fontId="6" fillId="4" borderId="1" xfId="0" applyFont="1" applyFill="1" applyBorder="1" applyProtection="1"/>
    <xf numFmtId="0" fontId="5" fillId="4" borderId="1" xfId="0" applyFont="1" applyFill="1" applyBorder="1" applyProtection="1"/>
    <xf numFmtId="0" fontId="5" fillId="4" borderId="1" xfId="0" applyNumberFormat="1" applyFont="1" applyFill="1" applyBorder="1" applyProtection="1"/>
    <xf numFmtId="0" fontId="7" fillId="2" borderId="1" xfId="0" applyFont="1" applyFill="1" applyBorder="1" applyAlignment="1" applyProtection="1">
      <alignment horizontal="center"/>
    </xf>
    <xf numFmtId="49" fontId="7" fillId="2" borderId="1" xfId="0" applyNumberFormat="1" applyFont="1" applyFill="1" applyBorder="1" applyProtection="1"/>
    <xf numFmtId="0" fontId="7" fillId="2" borderId="1" xfId="0" applyFont="1" applyFill="1" applyBorder="1" applyProtection="1"/>
    <xf numFmtId="0" fontId="5" fillId="7" borderId="1" xfId="0" applyFont="1" applyFill="1" applyBorder="1" applyProtection="1"/>
    <xf numFmtId="0" fontId="4" fillId="7" borderId="1" xfId="0" applyFont="1" applyFill="1" applyBorder="1" applyProtection="1"/>
    <xf numFmtId="0" fontId="12" fillId="6" borderId="2" xfId="0" applyFont="1" applyFill="1" applyBorder="1" applyAlignment="1" applyProtection="1">
      <alignment horizontal="center"/>
      <protection locked="0"/>
    </xf>
    <xf numFmtId="0" fontId="12" fillId="6" borderId="1" xfId="0" applyFont="1" applyFill="1" applyBorder="1" applyAlignment="1" applyProtection="1">
      <protection locked="0"/>
    </xf>
    <xf numFmtId="0" fontId="14" fillId="0" borderId="0" xfId="0" applyFont="1"/>
    <xf numFmtId="0" fontId="0" fillId="0" borderId="0" xfId="0" applyBorder="1" applyProtection="1"/>
    <xf numFmtId="0" fontId="0" fillId="0" borderId="0" xfId="0" applyBorder="1" applyAlignment="1" applyProtection="1"/>
    <xf numFmtId="0" fontId="0" fillId="6" borderId="1" xfId="0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center"/>
    </xf>
    <xf numFmtId="0" fontId="8" fillId="6" borderId="1" xfId="0" applyFont="1" applyFill="1" applyBorder="1" applyAlignment="1" applyProtection="1">
      <alignment horizontal="center"/>
      <protection locked="0"/>
    </xf>
    <xf numFmtId="0" fontId="8" fillId="6" borderId="2" xfId="0" applyFont="1" applyFill="1" applyBorder="1" applyAlignment="1" applyProtection="1">
      <alignment horizontal="center"/>
      <protection locked="0"/>
    </xf>
    <xf numFmtId="0" fontId="8" fillId="6" borderId="4" xfId="0" applyFont="1" applyFill="1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left"/>
    </xf>
    <xf numFmtId="0" fontId="0" fillId="6" borderId="3" xfId="0" applyFill="1" applyBorder="1" applyAlignment="1" applyProtection="1">
      <alignment horizontal="left"/>
    </xf>
    <xf numFmtId="0" fontId="0" fillId="6" borderId="4" xfId="0" applyFill="1" applyBorder="1" applyAlignment="1" applyProtection="1">
      <alignment horizontal="left"/>
    </xf>
    <xf numFmtId="0" fontId="0" fillId="3" borderId="2" xfId="0" applyFill="1" applyBorder="1" applyAlignment="1" applyProtection="1">
      <alignment horizontal="left" wrapText="1"/>
    </xf>
    <xf numFmtId="0" fontId="0" fillId="3" borderId="3" xfId="0" applyFill="1" applyBorder="1" applyAlignment="1" applyProtection="1">
      <alignment horizontal="left" wrapText="1"/>
    </xf>
    <xf numFmtId="0" fontId="0" fillId="3" borderId="4" xfId="0" applyFill="1" applyBorder="1" applyAlignment="1" applyProtection="1">
      <alignment horizontal="left" wrapText="1"/>
    </xf>
    <xf numFmtId="0" fontId="8" fillId="4" borderId="1" xfId="0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left" wrapText="1"/>
    </xf>
    <xf numFmtId="0" fontId="0" fillId="3" borderId="1" xfId="0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right"/>
    </xf>
    <xf numFmtId="0" fontId="0" fillId="6" borderId="1" xfId="0" applyFont="1" applyFill="1" applyBorder="1" applyAlignment="1" applyProtection="1">
      <alignment horizontal="left"/>
    </xf>
    <xf numFmtId="0" fontId="7" fillId="6" borderId="1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left"/>
    </xf>
    <xf numFmtId="0" fontId="0" fillId="3" borderId="1" xfId="0" applyFill="1" applyBorder="1" applyAlignment="1" applyProtection="1">
      <alignment horizontal="right"/>
    </xf>
    <xf numFmtId="0" fontId="7" fillId="4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right"/>
    </xf>
    <xf numFmtId="0" fontId="10" fillId="2" borderId="1" xfId="0" applyFont="1" applyFill="1" applyBorder="1" applyProtection="1"/>
    <xf numFmtId="0" fontId="5" fillId="7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right"/>
    </xf>
    <xf numFmtId="0" fontId="9" fillId="2" borderId="2" xfId="0" applyFont="1" applyFill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9" fillId="6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</xf>
    <xf numFmtId="0" fontId="8" fillId="7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right"/>
    </xf>
    <xf numFmtId="0" fontId="1" fillId="5" borderId="0" xfId="0" applyFont="1" applyFill="1" applyBorder="1" applyAlignment="1" applyProtection="1">
      <alignment horizontal="center"/>
    </xf>
    <xf numFmtId="0" fontId="0" fillId="0" borderId="1" xfId="0" applyBorder="1" applyProtection="1"/>
    <xf numFmtId="0" fontId="0" fillId="6" borderId="1" xfId="0" applyFill="1" applyBorder="1" applyAlignment="1" applyProtection="1">
      <alignment horizontal="right"/>
    </xf>
    <xf numFmtId="0" fontId="0" fillId="3" borderId="5" xfId="0" applyFill="1" applyBorder="1" applyAlignment="1" applyProtection="1">
      <alignment horizontal="right"/>
    </xf>
    <xf numFmtId="0" fontId="2" fillId="3" borderId="6" xfId="0" applyFont="1" applyFill="1" applyBorder="1" applyAlignment="1" applyProtection="1">
      <alignment horizontal="right"/>
    </xf>
    <xf numFmtId="0" fontId="0" fillId="0" borderId="3" xfId="0" applyBorder="1" applyAlignment="1" applyProtection="1">
      <alignment horizontal="center"/>
    </xf>
    <xf numFmtId="0" fontId="8" fillId="4" borderId="5" xfId="0" applyFont="1" applyFill="1" applyBorder="1" applyAlignment="1" applyProtection="1">
      <alignment horizontal="center"/>
    </xf>
    <xf numFmtId="0" fontId="8" fillId="4" borderId="6" xfId="0" applyFont="1" applyFill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</xf>
    <xf numFmtId="0" fontId="9" fillId="2" borderId="4" xfId="0" applyFont="1" applyFill="1" applyBorder="1" applyAlignment="1" applyProtection="1">
      <alignment horizontal="center"/>
    </xf>
    <xf numFmtId="0" fontId="9" fillId="2" borderId="3" xfId="0" applyFont="1" applyFill="1" applyBorder="1" applyAlignment="1" applyProtection="1">
      <alignment horizontal="left"/>
    </xf>
    <xf numFmtId="0" fontId="9" fillId="2" borderId="4" xfId="0" applyFont="1" applyFill="1" applyBorder="1" applyAlignment="1" applyProtection="1">
      <alignment horizontal="left"/>
    </xf>
    <xf numFmtId="0" fontId="9" fillId="6" borderId="2" xfId="0" applyFont="1" applyFill="1" applyBorder="1" applyAlignment="1" applyProtection="1">
      <alignment horizontal="center"/>
      <protection locked="0"/>
    </xf>
    <xf numFmtId="0" fontId="9" fillId="6" borderId="3" xfId="0" applyFont="1" applyFill="1" applyBorder="1" applyAlignment="1" applyProtection="1">
      <alignment horizontal="center"/>
      <protection locked="0"/>
    </xf>
    <xf numFmtId="0" fontId="9" fillId="6" borderId="4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left"/>
    </xf>
    <xf numFmtId="0" fontId="0" fillId="3" borderId="3" xfId="0" applyFill="1" applyBorder="1" applyAlignment="1" applyProtection="1">
      <alignment horizontal="left"/>
    </xf>
    <xf numFmtId="0" fontId="0" fillId="3" borderId="4" xfId="0" applyFill="1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7" fillId="2" borderId="2" xfId="0" applyFont="1" applyFill="1" applyBorder="1" applyAlignment="1" applyProtection="1">
      <alignment horizontal="left"/>
    </xf>
    <xf numFmtId="0" fontId="7" fillId="2" borderId="3" xfId="0" applyFont="1" applyFill="1" applyBorder="1" applyAlignment="1" applyProtection="1">
      <alignment horizontal="left"/>
    </xf>
    <xf numFmtId="0" fontId="7" fillId="2" borderId="4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5DBBA"/>
      <color rgb="FF00A249"/>
      <color rgb="FFF5E4E3"/>
      <color rgb="FFF8EDEC"/>
      <color rgb="FF7BCB99"/>
      <color rgb="FF44AE6C"/>
      <color rgb="FFBDFC8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T69"/>
  <sheetViews>
    <sheetView tabSelected="1" topLeftCell="A7" workbookViewId="0">
      <selection activeCell="Q30" sqref="Q30:R30"/>
    </sheetView>
  </sheetViews>
  <sheetFormatPr defaultRowHeight="24.95" customHeight="1"/>
  <cols>
    <col min="1" max="18" width="7.28515625" style="1" customWidth="1"/>
    <col min="19" max="16384" width="9.140625" style="1"/>
  </cols>
  <sheetData>
    <row r="1" spans="1:20" ht="24.95" customHeight="1">
      <c r="A1" s="41" t="s">
        <v>67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20" ht="18.95" customHeight="1">
      <c r="A2" s="52" t="s">
        <v>72</v>
      </c>
      <c r="B2" s="53"/>
      <c r="C2" s="54"/>
      <c r="D2" s="55"/>
      <c r="E2" s="55"/>
      <c r="F2" s="55"/>
      <c r="G2" s="55"/>
      <c r="H2" s="55"/>
      <c r="I2" s="55"/>
      <c r="J2" s="55"/>
      <c r="K2" s="55"/>
      <c r="L2" s="55"/>
      <c r="M2" s="55"/>
      <c r="N2" s="67" t="s">
        <v>68</v>
      </c>
      <c r="O2" s="67"/>
      <c r="P2" s="67"/>
      <c r="Q2" s="67" t="s">
        <v>70</v>
      </c>
      <c r="R2" s="67"/>
    </row>
    <row r="3" spans="1:20" ht="18.95" customHeight="1">
      <c r="A3" s="52" t="s">
        <v>78</v>
      </c>
      <c r="B3" s="70"/>
      <c r="C3" s="71"/>
      <c r="D3" s="72"/>
      <c r="E3" s="73"/>
      <c r="F3" s="73"/>
      <c r="G3" s="73"/>
      <c r="H3" s="73"/>
      <c r="I3" s="73"/>
      <c r="J3" s="73"/>
      <c r="K3" s="73"/>
      <c r="L3" s="73"/>
      <c r="M3" s="74"/>
      <c r="N3" s="67" t="s">
        <v>69</v>
      </c>
      <c r="O3" s="67"/>
      <c r="P3" s="67"/>
      <c r="Q3" s="68" t="s">
        <v>71</v>
      </c>
      <c r="R3" s="69"/>
    </row>
    <row r="4" spans="1:20" ht="18.95" customHeight="1">
      <c r="A4" s="52" t="s">
        <v>74</v>
      </c>
      <c r="B4" s="79"/>
      <c r="C4" s="79"/>
      <c r="D4" s="79"/>
      <c r="E4" s="79"/>
      <c r="F4" s="79"/>
      <c r="G4" s="79"/>
      <c r="H4" s="79"/>
      <c r="I4" s="80"/>
      <c r="J4" s="16"/>
      <c r="K4" s="52" t="s">
        <v>75</v>
      </c>
      <c r="L4" s="70"/>
      <c r="M4" s="70"/>
      <c r="N4" s="70"/>
      <c r="O4" s="70"/>
      <c r="P4" s="70"/>
      <c r="Q4" s="71"/>
      <c r="R4" s="17"/>
    </row>
    <row r="5" spans="1:20" ht="18.95" customHeight="1">
      <c r="A5" s="42" t="s">
        <v>29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0" ht="18.95" customHeight="1">
      <c r="A6" s="43" t="s">
        <v>0</v>
      </c>
      <c r="B6" s="42" t="s">
        <v>28</v>
      </c>
      <c r="C6" s="45"/>
      <c r="D6" s="45"/>
      <c r="E6" s="45"/>
      <c r="F6" s="45"/>
      <c r="G6" s="45"/>
      <c r="H6" s="45"/>
      <c r="I6" s="45"/>
      <c r="J6" s="45"/>
      <c r="K6" s="45"/>
      <c r="L6" s="42" t="s">
        <v>27</v>
      </c>
      <c r="M6" s="42"/>
      <c r="N6" s="42"/>
      <c r="O6" s="42"/>
      <c r="P6" s="42"/>
      <c r="Q6" s="42"/>
      <c r="R6" s="42"/>
    </row>
    <row r="7" spans="1:20" ht="18.95" customHeight="1">
      <c r="A7" s="44"/>
      <c r="B7" s="11" t="s">
        <v>1</v>
      </c>
      <c r="C7" s="11" t="s">
        <v>2</v>
      </c>
      <c r="D7" s="11" t="s">
        <v>20</v>
      </c>
      <c r="E7" s="11" t="s">
        <v>3</v>
      </c>
      <c r="F7" s="11" t="s">
        <v>79</v>
      </c>
      <c r="G7" s="11" t="s">
        <v>4</v>
      </c>
      <c r="H7" s="11" t="s">
        <v>21</v>
      </c>
      <c r="I7" s="11" t="s">
        <v>5</v>
      </c>
      <c r="J7" s="11" t="s">
        <v>6</v>
      </c>
      <c r="K7" s="11" t="s">
        <v>7</v>
      </c>
      <c r="L7" s="11" t="s">
        <v>24</v>
      </c>
      <c r="M7" s="11" t="s">
        <v>55</v>
      </c>
      <c r="N7" s="11" t="s">
        <v>25</v>
      </c>
      <c r="O7" s="11" t="s">
        <v>65</v>
      </c>
      <c r="P7" s="11" t="s">
        <v>26</v>
      </c>
      <c r="Q7" s="11" t="s">
        <v>48</v>
      </c>
      <c r="R7" s="11" t="s">
        <v>49</v>
      </c>
    </row>
    <row r="8" spans="1:20" ht="18.95" customHeight="1">
      <c r="A8" s="12" t="s">
        <v>8</v>
      </c>
      <c r="B8" s="7"/>
      <c r="C8" s="7"/>
      <c r="D8" s="7"/>
      <c r="E8" s="8">
        <f>($B8+$C8)*$D8/100</f>
        <v>0</v>
      </c>
      <c r="F8" s="8">
        <f>IF(R4="Y",(B8+C8+E8)*10%,0)</f>
        <v>0</v>
      </c>
      <c r="G8" s="7"/>
      <c r="H8" s="7"/>
      <c r="I8" s="9">
        <f t="shared" ref="I8:I19" si="0">(B8+C8)*H8%</f>
        <v>0</v>
      </c>
      <c r="J8" s="9">
        <f t="shared" ref="J8:J19" si="1">IF(D8="",0,IF(C8&lt;5400,IF(B8&lt;7440,400+(400*D8%),800+(800*D8%)),1600+(1600*D8%)))</f>
        <v>0</v>
      </c>
      <c r="K8" s="9">
        <f t="shared" ref="K8:K19" si="2">SUM(B8+C8+E8+G8+I8+J8)</f>
        <v>0</v>
      </c>
      <c r="L8" s="7"/>
      <c r="M8" s="7"/>
      <c r="N8" s="7"/>
      <c r="O8" s="7"/>
      <c r="P8" s="7"/>
      <c r="Q8" s="7"/>
      <c r="R8" s="7"/>
      <c r="T8" s="18"/>
    </row>
    <row r="9" spans="1:20" ht="18.95" customHeight="1">
      <c r="A9" s="12" t="s">
        <v>17</v>
      </c>
      <c r="B9" s="7"/>
      <c r="C9" s="7"/>
      <c r="D9" s="7"/>
      <c r="E9" s="8">
        <f>($B9+$C9)*$D9/100</f>
        <v>0</v>
      </c>
      <c r="F9" s="8">
        <f>IF(R4="Y",(B9+C9+E9)*10%,0)</f>
        <v>0</v>
      </c>
      <c r="G9" s="7"/>
      <c r="H9" s="7"/>
      <c r="I9" s="9">
        <f t="shared" si="0"/>
        <v>0</v>
      </c>
      <c r="J9" s="9">
        <f t="shared" si="1"/>
        <v>0</v>
      </c>
      <c r="K9" s="9">
        <f t="shared" si="2"/>
        <v>0</v>
      </c>
      <c r="L9" s="7"/>
      <c r="M9" s="7"/>
      <c r="N9" s="7"/>
      <c r="O9" s="7"/>
      <c r="P9" s="7"/>
      <c r="Q9" s="7"/>
      <c r="R9" s="7"/>
    </row>
    <row r="10" spans="1:20" ht="18.95" customHeight="1">
      <c r="A10" s="12" t="s">
        <v>18</v>
      </c>
      <c r="B10" s="7"/>
      <c r="C10" s="7"/>
      <c r="D10" s="7"/>
      <c r="E10" s="8">
        <f t="shared" ref="E10:E19" si="3">(B10+C10)*D10/100</f>
        <v>0</v>
      </c>
      <c r="F10" s="8">
        <f>IF(R4="Y",(B10+C10+E10)*10%,0)</f>
        <v>0</v>
      </c>
      <c r="G10" s="7"/>
      <c r="H10" s="7"/>
      <c r="I10" s="9">
        <f t="shared" si="0"/>
        <v>0</v>
      </c>
      <c r="J10" s="9">
        <f t="shared" si="1"/>
        <v>0</v>
      </c>
      <c r="K10" s="9">
        <f t="shared" si="2"/>
        <v>0</v>
      </c>
      <c r="L10" s="7"/>
      <c r="M10" s="7"/>
      <c r="N10" s="7"/>
      <c r="O10" s="7"/>
      <c r="P10" s="7"/>
      <c r="Q10" s="7"/>
      <c r="R10" s="7"/>
    </row>
    <row r="11" spans="1:20" ht="18.95" customHeight="1">
      <c r="A11" s="12" t="s">
        <v>19</v>
      </c>
      <c r="B11" s="7"/>
      <c r="C11" s="7"/>
      <c r="D11" s="7"/>
      <c r="E11" s="8">
        <f t="shared" si="3"/>
        <v>0</v>
      </c>
      <c r="F11" s="8">
        <f>IF(R4="Y",(B11+C11+E11)*10%,0)</f>
        <v>0</v>
      </c>
      <c r="G11" s="7"/>
      <c r="H11" s="7"/>
      <c r="I11" s="9">
        <f t="shared" si="0"/>
        <v>0</v>
      </c>
      <c r="J11" s="9">
        <f t="shared" si="1"/>
        <v>0</v>
      </c>
      <c r="K11" s="9">
        <f t="shared" si="2"/>
        <v>0</v>
      </c>
      <c r="L11" s="7"/>
      <c r="M11" s="7"/>
      <c r="N11" s="7"/>
      <c r="O11" s="7"/>
      <c r="P11" s="7"/>
      <c r="Q11" s="7"/>
      <c r="R11" s="7"/>
    </row>
    <row r="12" spans="1:20" ht="18.95" customHeight="1">
      <c r="A12" s="12" t="s">
        <v>10</v>
      </c>
      <c r="B12" s="7"/>
      <c r="C12" s="7"/>
      <c r="D12" s="7"/>
      <c r="E12" s="8">
        <f t="shared" si="3"/>
        <v>0</v>
      </c>
      <c r="F12" s="8">
        <f>IF(R4="Y",(B12+C12+E12)*10%,0)</f>
        <v>0</v>
      </c>
      <c r="G12" s="7"/>
      <c r="H12" s="7"/>
      <c r="I12" s="9">
        <f t="shared" si="0"/>
        <v>0</v>
      </c>
      <c r="J12" s="9">
        <f t="shared" si="1"/>
        <v>0</v>
      </c>
      <c r="K12" s="9">
        <f t="shared" si="2"/>
        <v>0</v>
      </c>
      <c r="L12" s="7"/>
      <c r="M12" s="7"/>
      <c r="N12" s="7"/>
      <c r="O12" s="7"/>
      <c r="P12" s="7"/>
      <c r="Q12" s="7"/>
      <c r="R12" s="7"/>
    </row>
    <row r="13" spans="1:20" ht="18.95" customHeight="1">
      <c r="A13" s="12" t="s">
        <v>11</v>
      </c>
      <c r="B13" s="7"/>
      <c r="C13" s="7"/>
      <c r="D13" s="7"/>
      <c r="E13" s="8">
        <f t="shared" si="3"/>
        <v>0</v>
      </c>
      <c r="F13" s="8">
        <f>IF(R4="Y",(B13+C13+E13)*10%,0)</f>
        <v>0</v>
      </c>
      <c r="G13" s="7"/>
      <c r="H13" s="7"/>
      <c r="I13" s="9">
        <f t="shared" si="0"/>
        <v>0</v>
      </c>
      <c r="J13" s="9">
        <f t="shared" si="1"/>
        <v>0</v>
      </c>
      <c r="K13" s="9">
        <f t="shared" si="2"/>
        <v>0</v>
      </c>
      <c r="L13" s="7"/>
      <c r="M13" s="7"/>
      <c r="N13" s="7"/>
      <c r="O13" s="7"/>
      <c r="P13" s="7"/>
      <c r="Q13" s="7"/>
      <c r="R13" s="7"/>
    </row>
    <row r="14" spans="1:20" ht="18.95" customHeight="1">
      <c r="A14" s="12" t="s">
        <v>12</v>
      </c>
      <c r="B14" s="7"/>
      <c r="C14" s="7"/>
      <c r="D14" s="7"/>
      <c r="E14" s="8">
        <f t="shared" si="3"/>
        <v>0</v>
      </c>
      <c r="F14" s="8">
        <f>IF(R4="Y",(B14+C14+E14)*10%,0)</f>
        <v>0</v>
      </c>
      <c r="G14" s="7"/>
      <c r="H14" s="7"/>
      <c r="I14" s="9">
        <f t="shared" si="0"/>
        <v>0</v>
      </c>
      <c r="J14" s="9">
        <f t="shared" si="1"/>
        <v>0</v>
      </c>
      <c r="K14" s="9">
        <f t="shared" si="2"/>
        <v>0</v>
      </c>
      <c r="L14" s="7"/>
      <c r="M14" s="7"/>
      <c r="N14" s="7"/>
      <c r="O14" s="7"/>
      <c r="P14" s="7"/>
      <c r="Q14" s="7"/>
      <c r="R14" s="7"/>
    </row>
    <row r="15" spans="1:20" ht="18.95" customHeight="1">
      <c r="A15" s="12" t="s">
        <v>13</v>
      </c>
      <c r="B15" s="7"/>
      <c r="C15" s="7"/>
      <c r="D15" s="7"/>
      <c r="E15" s="8">
        <f t="shared" si="3"/>
        <v>0</v>
      </c>
      <c r="F15" s="8">
        <f>IF(R4="Y",(B15+C15+E15)*10%,0)</f>
        <v>0</v>
      </c>
      <c r="G15" s="7"/>
      <c r="H15" s="7"/>
      <c r="I15" s="9">
        <f t="shared" si="0"/>
        <v>0</v>
      </c>
      <c r="J15" s="9">
        <f t="shared" si="1"/>
        <v>0</v>
      </c>
      <c r="K15" s="10">
        <f t="shared" si="2"/>
        <v>0</v>
      </c>
      <c r="L15" s="7"/>
      <c r="M15" s="7"/>
      <c r="N15" s="7"/>
      <c r="O15" s="7"/>
      <c r="P15" s="7"/>
      <c r="Q15" s="7"/>
      <c r="R15" s="7"/>
    </row>
    <row r="16" spans="1:20" ht="18.95" customHeight="1">
      <c r="A16" s="12" t="s">
        <v>14</v>
      </c>
      <c r="B16" s="7"/>
      <c r="C16" s="7"/>
      <c r="D16" s="7"/>
      <c r="E16" s="8">
        <f t="shared" si="3"/>
        <v>0</v>
      </c>
      <c r="F16" s="8">
        <f>IF(R4="Y",(B16+C16+E16)*10%,0)</f>
        <v>0</v>
      </c>
      <c r="G16" s="7"/>
      <c r="H16" s="7"/>
      <c r="I16" s="9">
        <f t="shared" si="0"/>
        <v>0</v>
      </c>
      <c r="J16" s="9">
        <f t="shared" si="1"/>
        <v>0</v>
      </c>
      <c r="K16" s="10">
        <f t="shared" si="2"/>
        <v>0</v>
      </c>
      <c r="L16" s="7"/>
      <c r="M16" s="7"/>
      <c r="N16" s="7"/>
      <c r="O16" s="7"/>
      <c r="P16" s="7"/>
      <c r="Q16" s="7"/>
      <c r="R16" s="7"/>
    </row>
    <row r="17" spans="1:18" ht="18.95" customHeight="1">
      <c r="A17" s="12" t="s">
        <v>15</v>
      </c>
      <c r="B17" s="7"/>
      <c r="C17" s="7"/>
      <c r="D17" s="7"/>
      <c r="E17" s="8">
        <f t="shared" si="3"/>
        <v>0</v>
      </c>
      <c r="F17" s="8">
        <f>IF(R4="Y",(B17+C17+E17)*10%,0)</f>
        <v>0</v>
      </c>
      <c r="G17" s="7"/>
      <c r="H17" s="7"/>
      <c r="I17" s="9">
        <f t="shared" si="0"/>
        <v>0</v>
      </c>
      <c r="J17" s="9">
        <f t="shared" si="1"/>
        <v>0</v>
      </c>
      <c r="K17" s="10">
        <f t="shared" si="2"/>
        <v>0</v>
      </c>
      <c r="L17" s="7"/>
      <c r="M17" s="7"/>
      <c r="N17" s="7"/>
      <c r="O17" s="7"/>
      <c r="P17" s="7"/>
      <c r="Q17" s="7"/>
      <c r="R17" s="7"/>
    </row>
    <row r="18" spans="1:18" ht="18.95" customHeight="1">
      <c r="A18" s="12" t="s">
        <v>9</v>
      </c>
      <c r="B18" s="7"/>
      <c r="C18" s="7"/>
      <c r="D18" s="7"/>
      <c r="E18" s="8">
        <f t="shared" si="3"/>
        <v>0</v>
      </c>
      <c r="F18" s="8">
        <f>IF(R4="Y",(B18+C18+E18)*10%,0)</f>
        <v>0</v>
      </c>
      <c r="G18" s="7"/>
      <c r="H18" s="7"/>
      <c r="I18" s="9">
        <f t="shared" si="0"/>
        <v>0</v>
      </c>
      <c r="J18" s="9">
        <f t="shared" si="1"/>
        <v>0</v>
      </c>
      <c r="K18" s="10">
        <f t="shared" si="2"/>
        <v>0</v>
      </c>
      <c r="L18" s="7"/>
      <c r="M18" s="7"/>
      <c r="N18" s="7"/>
      <c r="O18" s="7"/>
      <c r="P18" s="7"/>
      <c r="Q18" s="7"/>
      <c r="R18" s="7"/>
    </row>
    <row r="19" spans="1:18" ht="18.95" customHeight="1">
      <c r="A19" s="12" t="s">
        <v>16</v>
      </c>
      <c r="B19" s="7"/>
      <c r="C19" s="7"/>
      <c r="D19" s="7"/>
      <c r="E19" s="8">
        <f t="shared" si="3"/>
        <v>0</v>
      </c>
      <c r="F19" s="8">
        <f>IF(R4="Y",(B19+C19+E19)*10%,0)</f>
        <v>0</v>
      </c>
      <c r="G19" s="7"/>
      <c r="H19" s="7"/>
      <c r="I19" s="9">
        <f t="shared" si="0"/>
        <v>0</v>
      </c>
      <c r="J19" s="9">
        <f t="shared" si="1"/>
        <v>0</v>
      </c>
      <c r="K19" s="10">
        <f t="shared" si="2"/>
        <v>0</v>
      </c>
      <c r="L19" s="7"/>
      <c r="M19" s="7"/>
      <c r="N19" s="7"/>
      <c r="O19" s="7"/>
      <c r="P19" s="7"/>
      <c r="Q19" s="7"/>
      <c r="R19" s="7"/>
    </row>
    <row r="20" spans="1:18" ht="18.95" customHeight="1">
      <c r="A20" s="13" t="s">
        <v>7</v>
      </c>
      <c r="B20" s="14">
        <f>ROUND(SUM(B8:B19),0)</f>
        <v>0</v>
      </c>
      <c r="C20" s="14">
        <f>ROUND(SUM(C8:C19),0)</f>
        <v>0</v>
      </c>
      <c r="D20" s="14"/>
      <c r="E20" s="14">
        <f>ROUND(SUM(E8:E19),0)</f>
        <v>0</v>
      </c>
      <c r="F20" s="14">
        <f>SUM(F8:F19)</f>
        <v>0</v>
      </c>
      <c r="G20" s="14">
        <f>ROUND(SUM(G8:G19),0)</f>
        <v>0</v>
      </c>
      <c r="H20" s="14"/>
      <c r="I20" s="14">
        <f>ROUND(SUM(I8:I19),0)</f>
        <v>0</v>
      </c>
      <c r="J20" s="14">
        <f>ROUND(SUM(J8:J19),0)</f>
        <v>0</v>
      </c>
      <c r="K20" s="15">
        <f>SUM(K8:K19)</f>
        <v>0</v>
      </c>
      <c r="L20" s="14">
        <f t="shared" ref="L20:R20" si="4">ROUND(SUM(L8:L19),0)</f>
        <v>0</v>
      </c>
      <c r="M20" s="14">
        <f t="shared" si="4"/>
        <v>0</v>
      </c>
      <c r="N20" s="14">
        <f t="shared" si="4"/>
        <v>0</v>
      </c>
      <c r="O20" s="14">
        <f t="shared" si="4"/>
        <v>0</v>
      </c>
      <c r="P20" s="14">
        <f t="shared" si="4"/>
        <v>0</v>
      </c>
      <c r="Q20" s="14">
        <f t="shared" si="4"/>
        <v>0</v>
      </c>
      <c r="R20" s="14">
        <f t="shared" si="4"/>
        <v>0</v>
      </c>
    </row>
    <row r="21" spans="1:18" ht="18.95" customHeight="1">
      <c r="A21" s="49" t="s">
        <v>22</v>
      </c>
      <c r="B21" s="50"/>
      <c r="C21" s="50"/>
      <c r="D21" s="50"/>
      <c r="E21" s="7"/>
      <c r="F21" s="7"/>
      <c r="G21" s="75"/>
      <c r="H21" s="75"/>
      <c r="I21" s="75"/>
      <c r="J21" s="75"/>
      <c r="K21" s="10">
        <f>E21+F21</f>
        <v>0</v>
      </c>
      <c r="L21" s="7"/>
      <c r="M21" s="75"/>
      <c r="N21" s="75"/>
      <c r="O21" s="75"/>
      <c r="P21" s="75"/>
      <c r="Q21" s="75"/>
      <c r="R21" s="75"/>
    </row>
    <row r="22" spans="1:18" ht="18.95" customHeight="1">
      <c r="A22" s="49" t="s">
        <v>23</v>
      </c>
      <c r="B22" s="50"/>
      <c r="C22" s="50"/>
      <c r="D22" s="50"/>
      <c r="E22" s="7"/>
      <c r="F22" s="7"/>
      <c r="G22" s="75"/>
      <c r="H22" s="75"/>
      <c r="I22" s="75"/>
      <c r="J22" s="75"/>
      <c r="K22" s="10">
        <f>E22+F22</f>
        <v>0</v>
      </c>
      <c r="L22" s="7"/>
      <c r="M22" s="75"/>
      <c r="N22" s="75"/>
      <c r="O22" s="75"/>
      <c r="P22" s="75"/>
      <c r="Q22" s="75"/>
      <c r="R22" s="75"/>
    </row>
    <row r="23" spans="1:18" ht="18.95" customHeight="1">
      <c r="A23" s="81" t="s">
        <v>80</v>
      </c>
      <c r="B23" s="82"/>
      <c r="C23" s="82"/>
      <c r="D23" s="83"/>
      <c r="E23" s="7"/>
      <c r="F23" s="7"/>
      <c r="G23" s="75"/>
      <c r="H23" s="75"/>
      <c r="I23" s="75"/>
      <c r="J23" s="75"/>
      <c r="K23" s="10">
        <f>E23+F23</f>
        <v>0</v>
      </c>
      <c r="L23" s="7"/>
      <c r="M23" s="75"/>
      <c r="N23" s="75"/>
      <c r="O23" s="75"/>
      <c r="P23" s="75"/>
      <c r="Q23" s="75"/>
      <c r="R23" s="75"/>
    </row>
    <row r="24" spans="1:18" ht="18.95" customHeight="1">
      <c r="A24" s="49" t="s">
        <v>46</v>
      </c>
      <c r="B24" s="50"/>
      <c r="C24" s="50"/>
      <c r="D24" s="50"/>
      <c r="E24" s="7"/>
      <c r="F24" s="7"/>
      <c r="G24" s="75"/>
      <c r="H24" s="75"/>
      <c r="I24" s="75"/>
      <c r="J24" s="75"/>
      <c r="K24" s="9">
        <f>E24+F24</f>
        <v>0</v>
      </c>
      <c r="L24" s="7"/>
      <c r="M24" s="75"/>
      <c r="N24" s="75"/>
      <c r="O24" s="75"/>
      <c r="P24" s="75"/>
      <c r="Q24" s="75"/>
      <c r="R24" s="75"/>
    </row>
    <row r="25" spans="1:18" ht="18.95" customHeight="1">
      <c r="A25" s="49" t="s">
        <v>47</v>
      </c>
      <c r="B25" s="50"/>
      <c r="C25" s="50"/>
      <c r="D25" s="50"/>
      <c r="E25" s="7"/>
      <c r="F25" s="7"/>
      <c r="G25" s="75"/>
      <c r="H25" s="75"/>
      <c r="I25" s="75"/>
      <c r="J25" s="75"/>
      <c r="K25" s="9">
        <f>E25+F25</f>
        <v>0</v>
      </c>
      <c r="L25" s="7"/>
      <c r="M25" s="75"/>
      <c r="N25" s="75"/>
      <c r="O25" s="75"/>
      <c r="P25" s="75"/>
      <c r="Q25" s="75"/>
      <c r="R25" s="75"/>
    </row>
    <row r="26" spans="1:18" ht="18.95" customHeight="1">
      <c r="A26" s="81" t="s">
        <v>7</v>
      </c>
      <c r="B26" s="82"/>
      <c r="C26" s="82"/>
      <c r="D26" s="83"/>
      <c r="E26" s="14">
        <f>ROUND(SUM(E20:E25),0)</f>
        <v>0</v>
      </c>
      <c r="F26" s="14">
        <f>SUM(F20:F25)</f>
        <v>0</v>
      </c>
      <c r="G26" s="75"/>
      <c r="H26" s="75"/>
      <c r="I26" s="75"/>
      <c r="J26" s="75"/>
      <c r="K26" s="15">
        <f>ROUND(SUM(K20:K25),0)</f>
        <v>0</v>
      </c>
      <c r="L26" s="14">
        <f>ROUND(SUM(L20:L25),0)</f>
        <v>0</v>
      </c>
      <c r="M26" s="75"/>
      <c r="N26" s="75"/>
      <c r="O26" s="75"/>
      <c r="P26" s="75"/>
      <c r="Q26" s="75"/>
      <c r="R26" s="75"/>
    </row>
    <row r="27" spans="1:18" ht="18.95" customHeight="1">
      <c r="A27" s="46" t="s">
        <v>7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8">
        <f>(K26)</f>
        <v>0</v>
      </c>
      <c r="R27" s="48"/>
    </row>
    <row r="28" spans="1:18" ht="15" customHeight="1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</row>
    <row r="29" spans="1:18" ht="18" customHeight="1">
      <c r="A29" s="22" t="s">
        <v>50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1:18" ht="18" customHeight="1">
      <c r="A30" s="2">
        <v>1</v>
      </c>
      <c r="B30" s="21" t="s">
        <v>51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37"/>
      <c r="R30" s="37"/>
    </row>
    <row r="31" spans="1:18" ht="18" customHeight="1">
      <c r="A31" s="51" t="s">
        <v>30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2">
        <f>(Q27+Q30)</f>
        <v>0</v>
      </c>
      <c r="R31" s="32"/>
    </row>
    <row r="32" spans="1:18" ht="18" customHeight="1">
      <c r="A32" s="3">
        <v>1</v>
      </c>
      <c r="B32" s="21" t="s">
        <v>64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3"/>
      <c r="R32" s="23"/>
    </row>
    <row r="33" spans="1:20" ht="18" customHeight="1">
      <c r="A33" s="3">
        <v>2</v>
      </c>
      <c r="B33" s="21" t="s">
        <v>31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3"/>
      <c r="R33" s="23"/>
    </row>
    <row r="34" spans="1:20" ht="18" customHeight="1">
      <c r="A34" s="4">
        <v>3</v>
      </c>
      <c r="B34" s="34" t="s">
        <v>52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2">
        <f>IF(R20&lt;200000,R20,200000)</f>
        <v>0</v>
      </c>
      <c r="R34" s="32"/>
    </row>
    <row r="35" spans="1:20" ht="18" customHeight="1">
      <c r="A35" s="4">
        <v>4</v>
      </c>
      <c r="B35" s="76" t="s">
        <v>73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8"/>
      <c r="Q35" s="32">
        <f>Q49</f>
        <v>0</v>
      </c>
      <c r="R35" s="32"/>
    </row>
    <row r="36" spans="1:20" ht="18" customHeight="1">
      <c r="A36" s="3">
        <v>5</v>
      </c>
      <c r="B36" s="21" t="s">
        <v>53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3"/>
      <c r="R36" s="23"/>
    </row>
    <row r="37" spans="1:20" ht="18" customHeight="1">
      <c r="A37" s="3">
        <v>6</v>
      </c>
      <c r="B37" s="21" t="s">
        <v>54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3"/>
      <c r="R37" s="23"/>
    </row>
    <row r="38" spans="1:20" ht="18" customHeight="1">
      <c r="A38" s="3">
        <v>7</v>
      </c>
      <c r="B38" s="21" t="s">
        <v>38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3"/>
      <c r="R38" s="23"/>
    </row>
    <row r="39" spans="1:20" ht="18" customHeight="1">
      <c r="A39" s="2">
        <v>8</v>
      </c>
      <c r="B39" s="36" t="s">
        <v>39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7"/>
      <c r="R39" s="37"/>
    </row>
    <row r="40" spans="1:20" ht="18" customHeight="1">
      <c r="A40" s="2">
        <v>9</v>
      </c>
      <c r="B40" s="36" t="s">
        <v>40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7"/>
      <c r="R40" s="37"/>
    </row>
    <row r="41" spans="1:20" ht="18" customHeight="1">
      <c r="A41" s="2">
        <v>10</v>
      </c>
      <c r="B41" s="36" t="s">
        <v>41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7"/>
      <c r="R41" s="37"/>
      <c r="T41" s="6"/>
    </row>
    <row r="42" spans="1:20" ht="18" customHeight="1">
      <c r="A42" s="2">
        <v>11</v>
      </c>
      <c r="B42" s="36" t="s">
        <v>42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7"/>
      <c r="R42" s="37"/>
    </row>
    <row r="43" spans="1:20" ht="18" customHeight="1">
      <c r="A43" s="35" t="s">
        <v>32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2">
        <f>(Q31-SUM(Q32:R42))</f>
        <v>0</v>
      </c>
      <c r="R43" s="32"/>
    </row>
    <row r="44" spans="1:20" ht="18" customHeight="1">
      <c r="A44" s="22" t="s">
        <v>43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</row>
    <row r="45" spans="1:20" ht="18" customHeight="1">
      <c r="A45" s="5">
        <v>1</v>
      </c>
      <c r="B45" s="34" t="s">
        <v>24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40">
        <f>L26</f>
        <v>0</v>
      </c>
      <c r="R45" s="40"/>
    </row>
    <row r="46" spans="1:20" ht="18" customHeight="1">
      <c r="A46" s="4">
        <v>2</v>
      </c>
      <c r="B46" s="34" t="s">
        <v>55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2">
        <f>M20</f>
        <v>0</v>
      </c>
      <c r="R46" s="32"/>
    </row>
    <row r="47" spans="1:20" ht="18" customHeight="1">
      <c r="A47" s="4">
        <v>3</v>
      </c>
      <c r="B47" s="34" t="s">
        <v>66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2">
        <f>SUM(N20:P20)</f>
        <v>0</v>
      </c>
      <c r="R47" s="32"/>
    </row>
    <row r="48" spans="1:20" ht="18" customHeight="1">
      <c r="A48" s="4">
        <v>4</v>
      </c>
      <c r="B48" s="33" t="s">
        <v>76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2">
        <f>IF(Q20&lt;20000,Q20,20000)</f>
        <v>0</v>
      </c>
      <c r="R48" s="32"/>
    </row>
    <row r="49" spans="1:18" ht="18" customHeight="1">
      <c r="A49" s="4">
        <v>5</v>
      </c>
      <c r="B49" s="29" t="s">
        <v>60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  <c r="Q49" s="32">
        <f>IF(R4="Y",(B20+C20+E20)*10%,0)</f>
        <v>0</v>
      </c>
      <c r="R49" s="32"/>
    </row>
    <row r="50" spans="1:18" ht="18" customHeight="1">
      <c r="A50" s="3">
        <v>6</v>
      </c>
      <c r="B50" s="26" t="s">
        <v>58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8"/>
      <c r="Q50" s="24"/>
      <c r="R50" s="25"/>
    </row>
    <row r="51" spans="1:18" ht="18" customHeight="1">
      <c r="A51" s="3">
        <v>7</v>
      </c>
      <c r="B51" s="21" t="s">
        <v>56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3"/>
      <c r="R51" s="23"/>
    </row>
    <row r="52" spans="1:18" ht="18" customHeight="1">
      <c r="A52" s="3">
        <v>8</v>
      </c>
      <c r="B52" s="21" t="s">
        <v>57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3"/>
      <c r="R52" s="23"/>
    </row>
    <row r="53" spans="1:18" ht="18" customHeight="1">
      <c r="A53" s="3">
        <v>9</v>
      </c>
      <c r="B53" s="21" t="s">
        <v>44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3"/>
      <c r="R53" s="23"/>
    </row>
    <row r="54" spans="1:18" ht="18" customHeight="1">
      <c r="A54" s="39" t="s">
        <v>45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2">
        <f>IF((SUM(Q45:Q53))&lt;150000,(SUM(Q45:Q53)),150000)</f>
        <v>0</v>
      </c>
      <c r="R54" s="32"/>
    </row>
    <row r="55" spans="1:18" ht="18" customHeight="1">
      <c r="A55" s="62" t="s">
        <v>59</v>
      </c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5">
        <f>IF(Q43&gt;0,(Q43-Q54),0)</f>
        <v>0</v>
      </c>
      <c r="R55" s="65"/>
    </row>
    <row r="56" spans="1:18" ht="15" customHeight="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</row>
    <row r="57" spans="1:18" ht="21.95" customHeight="1">
      <c r="A57" s="63" t="s">
        <v>33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6">
        <f>ROUND(Q55,0)</f>
        <v>0</v>
      </c>
      <c r="R57" s="66"/>
    </row>
    <row r="58" spans="1:18" ht="21.95" customHeight="1">
      <c r="A58" s="35" t="s">
        <v>34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2">
        <f>IF($J$4="Y",IF(Q57&lt;300001,0,IF(Q57&lt;500001,(Q57-300000)*10%,IF(Q57&lt;1000001,20000+((Q57-500000)*20%),120000+((Q57-1000000)*30%)))),IF(Q57&lt;250001,0,IF(Q57&lt;500001,(Q57-250000)*10%,IF(Q57&lt;1000001,25000+((Q57-500000)*20%),125000+((Q57-1000000)*30%)))))</f>
        <v>0</v>
      </c>
      <c r="R58" s="32"/>
    </row>
    <row r="59" spans="1:18" ht="21.95" customHeight="1">
      <c r="A59" s="61" t="s">
        <v>77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23"/>
      <c r="R59" s="23"/>
    </row>
    <row r="60" spans="1:18" ht="21.95" customHeight="1">
      <c r="A60" s="39" t="s">
        <v>35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2">
        <f>IF(Q58&gt;0,Q58-Q59,0)</f>
        <v>0</v>
      </c>
      <c r="R60" s="32"/>
    </row>
    <row r="61" spans="1:18" ht="21.95" customHeight="1">
      <c r="A61" s="61" t="s">
        <v>63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23"/>
      <c r="R61" s="23"/>
    </row>
    <row r="62" spans="1:18" ht="21.95" customHeight="1">
      <c r="A62" s="39" t="s">
        <v>36</v>
      </c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2">
        <f>Q60*Q61%</f>
        <v>0</v>
      </c>
      <c r="R62" s="32"/>
    </row>
    <row r="63" spans="1:18" ht="21.95" customHeight="1">
      <c r="A63" s="58" t="s">
        <v>37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7">
        <f>Q60+Q62</f>
        <v>0</v>
      </c>
      <c r="R63" s="57"/>
    </row>
    <row r="64" spans="1:18" ht="21.95" customHeight="1">
      <c r="A64" s="61" t="s">
        <v>61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23"/>
      <c r="R64" s="23"/>
    </row>
    <row r="65" spans="1:18" ht="21.95" customHeight="1">
      <c r="A65" s="56" t="s">
        <v>62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7">
        <f>Q63-Q64</f>
        <v>0</v>
      </c>
      <c r="R65" s="57"/>
    </row>
    <row r="66" spans="1:18" ht="24.9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</row>
    <row r="67" spans="1:18" ht="24.9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</row>
    <row r="68" spans="1:18" ht="24.9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</row>
    <row r="69" spans="1:18" ht="24.95" customHeight="1">
      <c r="I69" s="19"/>
      <c r="J69" s="19"/>
      <c r="K69" s="19"/>
      <c r="L69" s="19"/>
      <c r="M69" s="19"/>
      <c r="N69" s="19"/>
      <c r="O69" s="19"/>
    </row>
  </sheetData>
  <sheetProtection password="C650" sheet="1" objects="1" scenarios="1" formatCells="0" formatColumns="0" formatRows="0" selectLockedCells="1"/>
  <mergeCells count="97">
    <mergeCell ref="G21:J26"/>
    <mergeCell ref="M21:R26"/>
    <mergeCell ref="B35:P35"/>
    <mergeCell ref="Q35:R35"/>
    <mergeCell ref="A4:I4"/>
    <mergeCell ref="K4:Q4"/>
    <mergeCell ref="A26:D26"/>
    <mergeCell ref="B34:P34"/>
    <mergeCell ref="A23:D23"/>
    <mergeCell ref="N2:P2"/>
    <mergeCell ref="Q2:R2"/>
    <mergeCell ref="N3:P3"/>
    <mergeCell ref="Q3:R3"/>
    <mergeCell ref="A3:C3"/>
    <mergeCell ref="D3:M3"/>
    <mergeCell ref="A64:P64"/>
    <mergeCell ref="Q64:R64"/>
    <mergeCell ref="A55:P55"/>
    <mergeCell ref="A60:P60"/>
    <mergeCell ref="A61:P61"/>
    <mergeCell ref="A59:P59"/>
    <mergeCell ref="A57:P57"/>
    <mergeCell ref="A58:P58"/>
    <mergeCell ref="A56:R56"/>
    <mergeCell ref="Q55:R55"/>
    <mergeCell ref="Q57:R57"/>
    <mergeCell ref="Q62:R62"/>
    <mergeCell ref="Q58:R58"/>
    <mergeCell ref="A65:P65"/>
    <mergeCell ref="Q65:R65"/>
    <mergeCell ref="Q63:R63"/>
    <mergeCell ref="A63:P63"/>
    <mergeCell ref="A28:R28"/>
    <mergeCell ref="B33:P33"/>
    <mergeCell ref="A29:R29"/>
    <mergeCell ref="B30:P30"/>
    <mergeCell ref="Q30:R30"/>
    <mergeCell ref="Q33:R33"/>
    <mergeCell ref="B32:P32"/>
    <mergeCell ref="A62:P62"/>
    <mergeCell ref="Q54:R54"/>
    <mergeCell ref="Q59:R59"/>
    <mergeCell ref="Q60:R60"/>
    <mergeCell ref="Q61:R61"/>
    <mergeCell ref="A1:R1"/>
    <mergeCell ref="A5:R5"/>
    <mergeCell ref="L6:R6"/>
    <mergeCell ref="Q31:R31"/>
    <mergeCell ref="Q32:R32"/>
    <mergeCell ref="A6:A7"/>
    <mergeCell ref="B6:K6"/>
    <mergeCell ref="A27:P27"/>
    <mergeCell ref="Q27:R27"/>
    <mergeCell ref="A21:D21"/>
    <mergeCell ref="A22:D22"/>
    <mergeCell ref="A24:D24"/>
    <mergeCell ref="A25:D25"/>
    <mergeCell ref="A31:P31"/>
    <mergeCell ref="A2:C2"/>
    <mergeCell ref="D2:M2"/>
    <mergeCell ref="A54:P54"/>
    <mergeCell ref="Q34:R34"/>
    <mergeCell ref="Q46:R46"/>
    <mergeCell ref="Q47:R47"/>
    <mergeCell ref="Q48:R48"/>
    <mergeCell ref="Q52:R52"/>
    <mergeCell ref="Q53:R53"/>
    <mergeCell ref="B36:P36"/>
    <mergeCell ref="Q36:R36"/>
    <mergeCell ref="B37:P37"/>
    <mergeCell ref="Q37:R37"/>
    <mergeCell ref="Q45:R45"/>
    <mergeCell ref="Q43:R43"/>
    <mergeCell ref="B38:P38"/>
    <mergeCell ref="B40:P40"/>
    <mergeCell ref="Q40:R40"/>
    <mergeCell ref="Q38:R38"/>
    <mergeCell ref="B47:P47"/>
    <mergeCell ref="A43:P43"/>
    <mergeCell ref="B39:P39"/>
    <mergeCell ref="Q39:R39"/>
    <mergeCell ref="B41:P41"/>
    <mergeCell ref="B42:P42"/>
    <mergeCell ref="Q41:R41"/>
    <mergeCell ref="Q42:R42"/>
    <mergeCell ref="B45:P45"/>
    <mergeCell ref="B46:P46"/>
    <mergeCell ref="B52:P52"/>
    <mergeCell ref="B53:P53"/>
    <mergeCell ref="A44:R44"/>
    <mergeCell ref="B51:P51"/>
    <mergeCell ref="Q51:R51"/>
    <mergeCell ref="Q50:R50"/>
    <mergeCell ref="B50:P50"/>
    <mergeCell ref="B49:P49"/>
    <mergeCell ref="Q49:R49"/>
    <mergeCell ref="B48:P4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CPCRI</dc:creator>
  <cp:lastModifiedBy>Ramesh</cp:lastModifiedBy>
  <cp:lastPrinted>2014-08-14T06:44:50Z</cp:lastPrinted>
  <dcterms:created xsi:type="dcterms:W3CDTF">2014-08-01T08:16:20Z</dcterms:created>
  <dcterms:modified xsi:type="dcterms:W3CDTF">2014-08-14T08:58:21Z</dcterms:modified>
</cp:coreProperties>
</file>